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o Lopa\Desktop\"/>
    </mc:Choice>
  </mc:AlternateContent>
  <xr:revisionPtr revIDLastSave="0" documentId="13_ncr:1_{63D710B6-097E-4239-B729-3130DFEDBBC6}" xr6:coauthVersionLast="47" xr6:coauthVersionMax="47" xr10:uidLastSave="{00000000-0000-0000-0000-000000000000}"/>
  <bookViews>
    <workbookView xWindow="-108" yWindow="-108" windowWidth="23256" windowHeight="12456" xr2:uid="{8A13DA06-A992-4F99-B0AD-F8D3D410B9F3}"/>
  </bookViews>
  <sheets>
    <sheet name="Fattura" sheetId="1" r:id="rId1"/>
    <sheet name="Clienti" sheetId="2" r:id="rId2"/>
    <sheet name="Prodott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B6" i="1"/>
  <c r="D6" i="1"/>
  <c r="E6" i="1"/>
  <c r="B5" i="1"/>
  <c r="D5" i="1"/>
  <c r="E5" i="1"/>
  <c r="E4" i="1"/>
  <c r="D4" i="1"/>
  <c r="H3" i="1" s="1" a="1"/>
  <c r="H3" i="1" s="1"/>
  <c r="B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<sst xmlns="http://schemas.openxmlformats.org/spreadsheetml/2006/main" count="50" uniqueCount="41">
  <si>
    <t>CODICE</t>
  </si>
  <si>
    <t>DESCRIZIONE</t>
  </si>
  <si>
    <t>QUANTITA</t>
  </si>
  <si>
    <t>COSTO UNITARIO</t>
  </si>
  <si>
    <t>IVA</t>
  </si>
  <si>
    <t>Totale (IVA inclusa)</t>
  </si>
  <si>
    <t>Totale (IVA esclusa)</t>
  </si>
  <si>
    <t>COGNOME</t>
  </si>
  <si>
    <t>NOME</t>
  </si>
  <si>
    <t>PARTITA IVA</t>
  </si>
  <si>
    <t>INDIRIZZO</t>
  </si>
  <si>
    <t>CL000001</t>
  </si>
  <si>
    <t>CL000002</t>
  </si>
  <si>
    <t>CL000003</t>
  </si>
  <si>
    <t>CL000004</t>
  </si>
  <si>
    <t>ROSSI</t>
  </si>
  <si>
    <t>NERI</t>
  </si>
  <si>
    <t>VERDI</t>
  </si>
  <si>
    <t>GIALLI</t>
  </si>
  <si>
    <t>MARIO</t>
  </si>
  <si>
    <t>ELISA</t>
  </si>
  <si>
    <t>FRANCESCO</t>
  </si>
  <si>
    <t>ANNA</t>
  </si>
  <si>
    <t>IT56473645364</t>
  </si>
  <si>
    <t>IT56453423345</t>
  </si>
  <si>
    <t>IT37564735243</t>
  </si>
  <si>
    <t>IT86756453426</t>
  </si>
  <si>
    <t>PR000001</t>
  </si>
  <si>
    <t>PR000002</t>
  </si>
  <si>
    <t>PR000003</t>
  </si>
  <si>
    <t>PR000004</t>
  </si>
  <si>
    <t>PR000005</t>
  </si>
  <si>
    <t>PANE</t>
  </si>
  <si>
    <t>LATTE</t>
  </si>
  <si>
    <t>UOVA</t>
  </si>
  <si>
    <t>PROSCIUTTO</t>
  </si>
  <si>
    <t>ACQUA</t>
  </si>
  <si>
    <t>Viale Aguggiari, 350 - 21100 - Varese (VA)</t>
  </si>
  <si>
    <t>Viale Borri, 2 - 21100 - Varese (VA)</t>
  </si>
  <si>
    <t>Via Varese, 40 - 21010 - Gallarate (VA)</t>
  </si>
  <si>
    <t>Via Varese, 90 - 21010 - Gallarate (VA)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</si>
</sst>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e" xfId="0" builtinId="0"/>
  </cellStyles>
  <dxfs count="4">
    <dxf>
      <numFmt numFmtId="13" formatCode="0%"/>
    </dxf>
    <dxf>
      <numFmt numFmtId="164" formatCode="#,##0.00\ &quot;€&quot;"/>
    </dxf>
    <dxf>
      <numFmt numFmtId="13" formatCode="0%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C31480-173D-432B-B31F-93D4C62392C6}" name="Fattura" displayName="Fattura" ref="A3:E6" totalsRowShown="0">
  <autoFilter ref="A3:E6" xr:uid="{FAC31480-173D-432B-B31F-93D4C62392C6}"/>
  <tableColumns count="5">
    <tableColumn id="1" xr3:uid="{79BD1A3D-AAA9-4271-90BA-01B91A645EA1}" name="CODICE"/>
    <tableColumn id="2" xr3:uid="{D38BE90A-42FB-4909-A11C-25CE0EFF8632}" name="DESCRIZIONE">
      <calculatedColumnFormula>VLOOKUP(A4,Prodotti[],2)</calculatedColumnFormula>
    </tableColumn>
    <tableColumn id="3" xr3:uid="{8A184CCB-15EF-44B4-8E60-B0A1F62D7A5A}" name="QUANTITA"/>
    <tableColumn id="4" xr3:uid="{16F64675-6FDE-4BC3-9901-6F6C2BC08588}" name="COSTO UNITARIO" dataDxfId="3">
      <calculatedColumnFormula>VLOOKUP(A4,Prodotti[],3)</calculatedColumnFormula>
    </tableColumn>
    <tableColumn id="5" xr3:uid="{16CE0873-B5F8-449C-894A-F9C57C94D19B}" name="IVA" dataDxfId="2">
      <calculatedColumnFormula>VLOOKUP(A4,Prodotti[],4)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B1F574-0E8C-45A5-B3A8-29F34EA33F81}" name="Clienti" displayName="Clienti" ref="A1:E5" totalsRowShown="0">
  <autoFilter ref="A1:E5" xr:uid="{1EB1F574-0E8C-45A5-B3A8-29F34EA33F81}"/>
  <tableColumns count="5">
    <tableColumn id="1" xr3:uid="{1FCCFE9C-9C5D-48BA-AB4A-6E8A39E64651}" name="CODICE"/>
    <tableColumn id="2" xr3:uid="{47D57002-C287-46C2-8349-153F28008D3C}" name="COGNOME"/>
    <tableColumn id="3" xr3:uid="{36FDBCEB-36B8-45C2-82DA-0D6E86B0A26D}" name="NOME"/>
    <tableColumn id="4" xr3:uid="{1324A949-7ECC-4FE7-88E3-3B9DDF8207C4}" name="INDIRIZZO"/>
    <tableColumn id="5" xr3:uid="{30DF4854-7375-4019-A763-4CEE155A3246}" name="PARTITA IV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DAC323-F514-4F49-8BB6-481F8D741BEA}" name="Prodotti" displayName="Prodotti" ref="A1:D6" totalsRowShown="0">
  <autoFilter ref="A1:D6" xr:uid="{2CDAC323-F514-4F49-8BB6-481F8D741BEA}"/>
  <tableColumns count="4">
    <tableColumn id="1" xr3:uid="{00341406-D865-422A-AD88-57C2452E77D8}" name="CODICE"/>
    <tableColumn id="2" xr3:uid="{ADB95A90-7D64-446E-8B37-B1126053CE75}" name="DESCRIZIONE"/>
    <tableColumn id="3" xr3:uid="{0F1D12D6-F9E9-4CB9-8C76-B7E65BDE46A2}" name="COSTO UNITARIO" dataDxfId="1"/>
    <tableColumn id="4" xr3:uid="{9638E8E7-294C-44FB-8A71-DEF7FB6DF6EA}" name="IV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ECC9-FE88-46C6-BD7D-FCF10C1B06F9}">
  <dimension ref="A3:H6"/>
  <sheetViews>
    <sheetView tabSelected="1" workbookViewId="0"/>
  </sheetViews>
  <sheetFormatPr defaultRowHeight="14.4" x14ac:dyDescent="0.3"/>
  <cols>
    <col min="1" max="1" width="10.109375" customWidth="1"/>
    <col min="2" max="2" width="15.109375" customWidth="1"/>
    <col min="3" max="3" width="11.6640625" customWidth="1"/>
    <col min="4" max="4" width="18.109375" customWidth="1"/>
    <col min="7" max="7" width="18.21875" bestFit="1" customWidth="1"/>
    <col min="8" max="8" width="17.88671875" customWidth="1"/>
  </cols>
  <sheetData>
    <row r="3" spans="1:8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6</v>
      </c>
      <c r="H3" cm="1">
        <f t="array" ref="H3">SUMPRODUCT(Fattura[QUANTITA]*Fattura[COSTO UNITARIO])</f>
        <v>40.5</v>
      </c>
    </row>
    <row r="4" spans="1:8" x14ac:dyDescent="0.3">
      <c r="A4" t="s">
        <v>27</v>
      </c>
      <c r="B4" t="str">
        <f>VLOOKUP(A4,Prodotti[],2)</f>
        <v>PANE</v>
      </c>
      <c r="C4">
        <v>5</v>
      </c>
      <c r="D4" s="1">
        <f>VLOOKUP(A4,Prodotti[],3)</f>
        <v>1.5</v>
      </c>
      <c r="E4" s="2">
        <f>VLOOKUP(A4,Prodotti[],4)</f>
        <v>0.22</v>
      </c>
      <c r="G4" t="s">
        <v>4</v>
      </c>
      <c r="H4">
        <f>SUMPRODUCT(Fattura[QUANTITA],Fattura[COSTO UNITARIO],Fattura[IVA])</f>
        <v>3.87</v>
      </c>
    </row>
    <row r="5" spans="1:8" x14ac:dyDescent="0.3">
      <c r="A5" t="s">
        <v>28</v>
      </c>
      <c r="B5" t="str">
        <f>VLOOKUP(A5,Prodotti[],2)</f>
        <v>LATTE</v>
      </c>
      <c r="C5">
        <v>6</v>
      </c>
      <c r="D5" s="1">
        <f>VLOOKUP(A5,Prodotti[],3)</f>
        <v>1.9</v>
      </c>
      <c r="E5" s="2">
        <f>VLOOKUP(A5,Prodotti[],4)</f>
        <v>0.1</v>
      </c>
      <c r="G5" t="s">
        <v>5</v>
      </c>
      <c r="H5">
        <f>H3+H4</f>
        <v>44.37</v>
      </c>
    </row>
    <row r="6" spans="1:8" x14ac:dyDescent="0.3">
      <c r="A6" t="s">
        <v>29</v>
      </c>
      <c r="B6" t="str">
        <f>VLOOKUP(A6,Prodotti[],2)</f>
        <v>UOVA</v>
      </c>
      <c r="C6">
        <v>9</v>
      </c>
      <c r="D6" s="1">
        <f>VLOOKUP(A6,Prodotti[],3)</f>
        <v>2.4</v>
      </c>
      <c r="E6" s="2">
        <f>VLOOKUP(A6,Prodotti[],4)</f>
        <v>0.05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1530-BE00-4089-9CA6-89C713433757}">
  <dimension ref="A1:E5"/>
  <sheetViews>
    <sheetView workbookViewId="0"/>
  </sheetViews>
  <sheetFormatPr defaultRowHeight="14.4" x14ac:dyDescent="0.3"/>
  <cols>
    <col min="1" max="1" width="10.109375" customWidth="1"/>
    <col min="2" max="2" width="12.5546875" customWidth="1"/>
    <col min="4" max="4" width="12" customWidth="1"/>
    <col min="5" max="5" width="13.21875" customWidth="1"/>
  </cols>
  <sheetData>
    <row r="1" spans="1:5" x14ac:dyDescent="0.3">
      <c r="A1" t="s">
        <v>0</v>
      </c>
      <c r="B1" t="s">
        <v>7</v>
      </c>
      <c r="C1" t="s">
        <v>8</v>
      </c>
      <c r="D1" t="s">
        <v>10</v>
      </c>
      <c r="E1" t="s">
        <v>9</v>
      </c>
    </row>
    <row r="2" spans="1:5" x14ac:dyDescent="0.3">
      <c r="A2" t="s">
        <v>11</v>
      </c>
      <c r="B2" t="s">
        <v>15</v>
      </c>
      <c r="C2" t="s">
        <v>19</v>
      </c>
      <c r="D2" t="s">
        <v>37</v>
      </c>
      <c r="E2" t="s">
        <v>23</v>
      </c>
    </row>
    <row r="3" spans="1:5" x14ac:dyDescent="0.3">
      <c r="A3" t="s">
        <v>12</v>
      </c>
      <c r="B3" t="s">
        <v>16</v>
      </c>
      <c r="C3" t="s">
        <v>20</v>
      </c>
      <c r="D3" t="s">
        <v>38</v>
      </c>
      <c r="E3" t="s">
        <v>24</v>
      </c>
    </row>
    <row r="4" spans="1:5" x14ac:dyDescent="0.3">
      <c r="A4" t="s">
        <v>13</v>
      </c>
      <c r="B4" t="s">
        <v>17</v>
      </c>
      <c r="C4" t="s">
        <v>21</v>
      </c>
      <c r="D4" t="s">
        <v>39</v>
      </c>
      <c r="E4" t="s">
        <v>25</v>
      </c>
    </row>
    <row r="5" spans="1:5" x14ac:dyDescent="0.3">
      <c r="A5" t="s">
        <v>14</v>
      </c>
      <c r="B5" t="s">
        <v>18</v>
      </c>
      <c r="C5" t="s">
        <v>22</v>
      </c>
      <c r="D5" t="s">
        <v>40</v>
      </c>
      <c r="E5" t="s">
        <v>26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378F-445B-41FF-AEE8-AD8B490F4476}">
  <dimension ref="A1:D6"/>
  <sheetViews>
    <sheetView workbookViewId="0">
      <selection activeCell="D2" sqref="D2:D6"/>
    </sheetView>
  </sheetViews>
  <sheetFormatPr defaultRowHeight="14.4" x14ac:dyDescent="0.3"/>
  <cols>
    <col min="1" max="1" width="10.109375" customWidth="1"/>
    <col min="2" max="2" width="15.109375" customWidth="1"/>
    <col min="3" max="3" width="18.109375" customWidth="1"/>
  </cols>
  <sheetData>
    <row r="1" spans="1:4" x14ac:dyDescent="0.3">
      <c r="A1" t="s">
        <v>0</v>
      </c>
      <c r="B1" t="s">
        <v>1</v>
      </c>
      <c r="C1" t="s">
        <v>3</v>
      </c>
      <c r="D1" t="s">
        <v>4</v>
      </c>
    </row>
    <row r="2" spans="1:4" x14ac:dyDescent="0.3">
      <c r="A2" t="s">
        <v>27</v>
      </c>
      <c r="B2" t="s">
        <v>32</v>
      </c>
      <c r="C2" s="1">
        <v>1.5</v>
      </c>
      <c r="D2" s="2">
        <v>0.22</v>
      </c>
    </row>
    <row r="3" spans="1:4" x14ac:dyDescent="0.3">
      <c r="A3" t="s">
        <v>28</v>
      </c>
      <c r="B3" t="s">
        <v>33</v>
      </c>
      <c r="C3" s="1">
        <v>1.9</v>
      </c>
      <c r="D3" s="2">
        <v>0.1</v>
      </c>
    </row>
    <row r="4" spans="1:4" x14ac:dyDescent="0.3">
      <c r="A4" t="s">
        <v>29</v>
      </c>
      <c r="B4" t="s">
        <v>34</v>
      </c>
      <c r="C4" s="1">
        <v>2.4</v>
      </c>
      <c r="D4" s="2">
        <v>0.05</v>
      </c>
    </row>
    <row r="5" spans="1:4" x14ac:dyDescent="0.3">
      <c r="A5" t="s">
        <v>30</v>
      </c>
      <c r="B5" t="s">
        <v>35</v>
      </c>
      <c r="C5" s="1">
        <v>3.5</v>
      </c>
      <c r="D5" s="2">
        <v>0.22</v>
      </c>
    </row>
    <row r="6" spans="1:4" x14ac:dyDescent="0.3">
      <c r="A6" t="s">
        <v>31</v>
      </c>
      <c r="B6" t="s">
        <v>36</v>
      </c>
      <c r="C6" s="1">
        <v>0.35</v>
      </c>
      <c r="D6" s="2">
        <v>0.1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Fattura</vt:lpstr>
      <vt:lpstr>Clienti</vt:lpstr>
      <vt:lpstr>Prodotti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Rubes Porchera ETERIA SRL</dc:creator>
  <cp:lastModifiedBy>Rubes Porchera ETERIA SRL</cp:lastModifiedBy>
  <cp:lastPrinted>2025-11-05T11:39:03Z</cp:lastPrinted>
  <dcterms:created xsi:type="dcterms:W3CDTF">2025-11-05T11:27:57Z</dcterms:created>
  <dcterms:modified xsi:type="dcterms:W3CDTF">2025-11-12T15:17:50Z</dcterms:modified>
</cp:coreProperties>
</file>